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P:\7. ZAMÓWIENIA PUBLICZNE\2020 - ZP\1. Powyżej 30 000 euro\1. 7 dróg\271.1.2020-DO OGŁOSZENIA\Zał. nr 2 Form. cenowe dla cz. I-VII\"/>
    </mc:Choice>
  </mc:AlternateContent>
  <xr:revisionPtr revIDLastSave="0" documentId="13_ncr:1_{B405C434-DA98-43AC-8A2C-402FE97EA4EA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Zał. Nr 2.5" sheetId="1" r:id="rId1"/>
  </sheets>
  <definedNames>
    <definedName name="_xlnm.Print_Area" localSheetId="0">'Zał. Nr 2.5'!$A$1:$F$74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" l="1"/>
  <c r="F12" i="1"/>
  <c r="F18" i="1" s="1"/>
  <c r="F13" i="1"/>
  <c r="F14" i="1"/>
  <c r="F15" i="1"/>
  <c r="F16" i="1"/>
  <c r="F17" i="1"/>
  <c r="F20" i="1"/>
  <c r="F21" i="1"/>
  <c r="F22" i="1"/>
  <c r="F23" i="1"/>
  <c r="F24" i="1"/>
  <c r="F27" i="1"/>
  <c r="F28" i="1" s="1"/>
  <c r="F30" i="1"/>
  <c r="F33" i="1" s="1"/>
  <c r="F31" i="1"/>
  <c r="F32" i="1"/>
  <c r="F35" i="1"/>
  <c r="F36" i="1"/>
  <c r="F37" i="1"/>
  <c r="F40" i="1"/>
  <c r="F41" i="1"/>
  <c r="F44" i="1"/>
  <c r="F45" i="1"/>
  <c r="F46" i="1"/>
  <c r="F47" i="1" s="1"/>
  <c r="F49" i="1"/>
  <c r="F50" i="1"/>
  <c r="F51" i="1"/>
  <c r="F52" i="1"/>
  <c r="F53" i="1"/>
  <c r="F54" i="1"/>
  <c r="F57" i="1"/>
  <c r="F58" i="1"/>
  <c r="F59" i="1"/>
  <c r="F60" i="1" s="1"/>
  <c r="F42" i="1" l="1"/>
  <c r="F38" i="1"/>
  <c r="F25" i="1"/>
  <c r="F55" i="1"/>
  <c r="F61" i="1"/>
  <c r="F62" i="1" l="1"/>
  <c r="F63" i="1" s="1"/>
</calcChain>
</file>

<file path=xl/sharedStrings.xml><?xml version="1.0" encoding="utf-8"?>
<sst xmlns="http://schemas.openxmlformats.org/spreadsheetml/2006/main" count="100" uniqueCount="75">
  <si>
    <t>* (kwoty należy przenieść do formularza oferty)</t>
  </si>
  <si>
    <t>.........................................................................
podpis osoby lub osób uprawnionych do reprezentowania Wykonawcy</t>
  </si>
  <si>
    <t>SUMA BRUTTO*</t>
  </si>
  <si>
    <t>PODATEK VAT*</t>
  </si>
  <si>
    <t>SUMA NETTO*</t>
  </si>
  <si>
    <t>Razem netto Oznakowanie</t>
  </si>
  <si>
    <t xml:space="preserve">szt </t>
  </si>
  <si>
    <t xml:space="preserve">Pionowe znaki drogowe - tabliczki do znaków drogowych (T) </t>
  </si>
  <si>
    <t xml:space="preserve">Pionowe znaki drogowe, znaki zakazu, nakazu, ostrzegawcze i informacyjne o powierzchni do 0,3 m2 </t>
  </si>
  <si>
    <t xml:space="preserve">Pionowe znaki drogowe, słupki z rur stalowych o średnicy 50 mm </t>
  </si>
  <si>
    <t xml:space="preserve">Oznakowanie </t>
  </si>
  <si>
    <t>Razem netto Oświetlenie</t>
  </si>
  <si>
    <t xml:space="preserve">Badania i pomiary instalacji uziemiającej. Uziemienie ochronne lub robocze za każdy następny pomiar </t>
  </si>
  <si>
    <t xml:space="preserve">Badania i pomiary instalacji uziemiającej. Uziemienie ochronne lub robocze, pomiar pierwszy </t>
  </si>
  <si>
    <t xml:space="preserve">m </t>
  </si>
  <si>
    <t xml:space="preserve">Uziomy powierzchniowe i prętowe w instalacji odgromowej. Mechaniczne pogrążenie uziomów pionowych prętowych w guncie kategorii I-II </t>
  </si>
  <si>
    <t xml:space="preserve">kpl </t>
  </si>
  <si>
    <t xml:space="preserve">Montaż kompletnych latarni oświetleniowych solarnych z ustawieniem fundamentu prefabrykowanego </t>
  </si>
  <si>
    <r>
      <t>m</t>
    </r>
    <r>
      <rPr>
        <vertAlign val="superscript"/>
        <sz val="11"/>
        <color rgb="FF000000"/>
        <rFont val="Times New Roman"/>
        <family val="1"/>
        <charset val="238"/>
      </rPr>
      <t>3</t>
    </r>
  </si>
  <si>
    <t xml:space="preserve">Wykopy ręczne o głębokości do 0,80 m wraz z zasypaniem. Grunt kategorii I-II - wykop pod skrzynię hermetyczną </t>
  </si>
  <si>
    <t xml:space="preserve">Wykopy ręczne o głębokości do 1,50 m wraz z zasypaniem. Grunt kategorii I-II - wykop pod fundament </t>
  </si>
  <si>
    <t xml:space="preserve">Oświetlenie </t>
  </si>
  <si>
    <t>Razem netto Roboty wykończeniowe i towarzyszące</t>
  </si>
  <si>
    <r>
      <t>m</t>
    </r>
    <r>
      <rPr>
        <vertAlign val="superscript"/>
        <sz val="11"/>
        <color rgb="FF000000"/>
        <rFont val="Times New Roman"/>
        <family val="1"/>
        <charset val="238"/>
      </rPr>
      <t>2</t>
    </r>
  </si>
  <si>
    <t xml:space="preserve">Humusowanie skarp z obsianiem. Dodatek za każdy następny 1,00 cm humusu </t>
  </si>
  <si>
    <t xml:space="preserve">Humusowanie skarp z obsianiem, przy grubości warstwy humusu 5,00 cm 0+000,00 - 0+323,00 </t>
  </si>
  <si>
    <t xml:space="preserve">Roboty ziemne wykonywane ładowarkami kołowymi w ziemi w hałdach z transportem urobku samochodami samowyład. 10-15 t na odl.do 1 km. Grunt kat.I-II </t>
  </si>
  <si>
    <t>Roboty wykończeniowe i towarzyszące</t>
  </si>
  <si>
    <t>Razem netto Nawierzchnia poboczy</t>
  </si>
  <si>
    <t xml:space="preserve">Wykonanie nawierzchni zjazdów z kruszywa łamanego 0/31,5 mm stabilizowanego mechanicznie o szer. zmiennej  wraz z profilowaniem i zagęszczeniem, grub. warstwy po zagęszczeniu 10,00 cm w km 0+000,00 - 0+323,00 </t>
  </si>
  <si>
    <t xml:space="preserve">Wykonanie nawierzchni obustronnych poboczy z kruszywa łamanego 0/31,5 mm stabilizowanego mechanicznie o szer. 0,75 m wraz z profilowaniem i zagęszczeniem, grub. warstwy po zagęszczeniu 10,00 cm w km 0+000,00 - 0+323,00 </t>
  </si>
  <si>
    <t>Nawierzchnia poboczy</t>
  </si>
  <si>
    <t>Razem netto Nawierzchnia jezdni</t>
  </si>
  <si>
    <t xml:space="preserve">Wykonanie nawierzchni z mieszanki mineralnoasfaltowej - warstwa wiążąca SMA 16 JENA 50/70 wg PN-EN-13108-1 o szer. 3,50 m i grub. warstwy po zagęszczeniu 5,00 cm w km 0+000,00 - 0+323,00. Transport mieszanki samochodem samowyład. 10-15 tsamochodem samowyład. 10-15 t </t>
  </si>
  <si>
    <t xml:space="preserve">Skropienie nawierzchni drogowych asfaltem emulsją asfaltową szybkorozpadową w ilości 0,50 kg/m2 w km 0+000,00 - 0+323,00 </t>
  </si>
  <si>
    <t xml:space="preserve">Mechaniczne oczyszczenie nawierzchni drogowych ulepszonych z kruszywa w km 0+000,00 - 0+323,00 </t>
  </si>
  <si>
    <t>Nawierzchnia jezdni</t>
  </si>
  <si>
    <t>Razem netto Podbudowy</t>
  </si>
  <si>
    <t xml:space="preserve">Mechaniczne wykonanie przy uzyciu rozkładarki mas bitumicznych i zagęszczenie podbudowy zasadniczej z mieszanki niezwiązanej z kruszywa C90/3 (kruszywo łamane frakcji 0/31,5 mm), grubość warstwy po zagęszczeniu 20 cm w km 0+000,00 - 0+323,00 </t>
  </si>
  <si>
    <t xml:space="preserve">Mechaniczne wykonanie i zagęszczenie warstwy mrozoochronnej z kruszywa naturalnego niewysadzinowego (piasek) o CBR &gt; 25%  na całej szerokości zjazdów, grub. warstwy po zagęszczeniu 10,00 cm w km 0+000,00 - 0+323,00 </t>
  </si>
  <si>
    <t xml:space="preserve">Mechaniczne wykonanie i zagęszczenie warstwy mrozoochronnej z kruszywa naturalnego niewysadzinowego (piasek) o CBR &gt; 25% na całej szerokości jezdni, grub. warstwy po zagęszczeniu 22,00 cm w km 0+000,00 - 0+323,00 </t>
  </si>
  <si>
    <t xml:space="preserve">Podbudowy </t>
  </si>
  <si>
    <t>Razem netto Odwodnienie korpusu drogowego</t>
  </si>
  <si>
    <t xml:space="preserve">Mechaniczne wykonanie i zagęszczanie drenażu z piasku średniego,grubość warstwy po zagęszczeniu 50 cm w km 0+000,00 - 0+323,00 </t>
  </si>
  <si>
    <t>Odwodnienie korpusu drogowego</t>
  </si>
  <si>
    <t>Razem netto Roboty ziemne</t>
  </si>
  <si>
    <t xml:space="preserve">m2 </t>
  </si>
  <si>
    <t xml:space="preserve">Plantowanie (obrobienie na czysto) powierzchni skarp i korony nasypów w km 0+000,00 - 0+323,00. Grunt kategorii I-II </t>
  </si>
  <si>
    <t>Roboty ziemne polegające na mechanicznym formowaniu i zagęszczaniu nasypów w km 0+000,00 - 0+323,00</t>
  </si>
  <si>
    <t xml:space="preserve">Nakłady uzup. do tablic za każdy rozpoczęty 1km odl. transportu ponad 1km samochodami samowył. 10-15 t, przy przewozie po terenie lub drogach gruntowych. Grunt I-II </t>
  </si>
  <si>
    <t xml:space="preserve">Roboty ziemne wykonywane ładowarkami kołowymi w hałdach z gruntu kat. I-II z transportem urobku samochodami samowyład. 10-15 t na odl. do 1 km (wywiezienie nadmiaru gruntu z wykopu na odkład)  w km 0+000,00 - 0+323,00 </t>
  </si>
  <si>
    <t xml:space="preserve">Roboty ziemne poprzeczne wykonywane mechanicznie wykopy oraz przekopy w gruntach kat. I-II z uformowaniem i wyrównaniem skarp na nasypie (wykonanie warstwy wyrównawczej oraz skarp nasypów z urobku pozyskanego z profilowania istniejącej nawierzchni - zużycie na miejscu) w km 0+000,00 - 0+323,00 </t>
  </si>
  <si>
    <t>Roboty ziemne</t>
  </si>
  <si>
    <t>Razem netto Roboty przygotowawcze</t>
  </si>
  <si>
    <t xml:space="preserve">Przestawienie hydrantu o średnicy 80 mm </t>
  </si>
  <si>
    <t xml:space="preserve">Montaż skrzynki ulicznej z kluczem o średnicy do 90 mm montowane na rurociągach z PVC i PE </t>
  </si>
  <si>
    <t xml:space="preserve">Czyszczenie przepustu w km 0+003,15 o średnicy 0,40 m ,grubość namułu w cm do 50% jego średnicy </t>
  </si>
  <si>
    <t xml:space="preserve">ha </t>
  </si>
  <si>
    <t xml:space="preserve">Podkrzesanie korony drzew w km 0+000,00 - 0+323,00 strona lewa i prawa </t>
  </si>
  <si>
    <t>Roboty ziemne wykonywane ładowarkami kołowymi w ziemi w hałdach z transportem urobku samochodami samowyład. (wyzwiezienie nadmiaru humusu na odkład) 10-15 t na odkład na odl. do 1 km. Grunt kat. I-II</t>
  </si>
  <si>
    <t>Mechaniczne usunięcie warstwy ziemi urodzajnej (humusu) o grubości warstwy do 10,00 cm za pomocą spycharek w km 0+000,00 - 0+323,00. Grunt kategorii I-II</t>
  </si>
  <si>
    <t xml:space="preserve">km </t>
  </si>
  <si>
    <t xml:space="preserve">Odtworzenie trasy i punktów wysokościowych w terenie równinnym dla robót liniowych oraz wykonanie inwentaryzacji powykonawczej w km 0+000,00 - 0+323,00 </t>
  </si>
  <si>
    <r>
      <t>Roboty przygotowawcze</t>
    </r>
    <r>
      <rPr>
        <b/>
        <i/>
        <sz val="11"/>
        <color rgb="FF000000"/>
        <rFont val="Times New Roman"/>
        <family val="1"/>
        <charset val="238"/>
      </rPr>
      <t xml:space="preserve"> </t>
    </r>
  </si>
  <si>
    <t>Wartość netto</t>
  </si>
  <si>
    <t>Cena jedn.</t>
  </si>
  <si>
    <t>Obmiar</t>
  </si>
  <si>
    <t>jedn. miary</t>
  </si>
  <si>
    <t>Opis</t>
  </si>
  <si>
    <t>Lp.</t>
  </si>
  <si>
    <r>
      <t>Przebudowa drogi gminnej Nr 311039W relacji Ćwiersk - Zaborowo oznaczonej nr ewid. działki 130 w miejscowości Ćwiersk w km</t>
    </r>
    <r>
      <rPr>
        <b/>
        <sz val="11"/>
        <color rgb="FFFF0000"/>
        <rFont val="Times New Roman"/>
        <family val="1"/>
        <charset val="238"/>
      </rPr>
      <t xml:space="preserve"> od 0+000,00 do 0+323,00 (długość odcinka 323,00 m)</t>
    </r>
  </si>
  <si>
    <t xml:space="preserve"> </t>
  </si>
  <si>
    <t xml:space="preserve">Zestawienie cenowe - Formularz ofertowy  </t>
  </si>
  <si>
    <t>Załącznik Nr 2.5 (dla części V) do SIWZ</t>
  </si>
  <si>
    <t>RRG.271.1.2020.GB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</si>
</sst>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2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justify" vertical="justify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164" fontId="6" fillId="0" borderId="6" xfId="0" applyNumberFormat="1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justify" wrapText="1"/>
    </xf>
    <xf numFmtId="0" fontId="5" fillId="0" borderId="6" xfId="0" applyFont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right" vertical="center" wrapText="1"/>
    </xf>
    <xf numFmtId="0" fontId="6" fillId="0" borderId="6" xfId="0" applyFont="1" applyBorder="1" applyAlignment="1">
      <alignment horizontal="justify" vertical="center" wrapText="1"/>
    </xf>
    <xf numFmtId="164" fontId="9" fillId="3" borderId="6" xfId="0" applyNumberFormat="1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4" fontId="9" fillId="3" borderId="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2" borderId="5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left" vertical="justify" wrapText="1"/>
    </xf>
    <xf numFmtId="0" fontId="5" fillId="0" borderId="4" xfId="0" applyFont="1" applyBorder="1" applyAlignment="1">
      <alignment horizontal="left" vertical="justify" wrapText="1"/>
    </xf>
    <xf numFmtId="0" fontId="5" fillId="0" borderId="3" xfId="0" applyFont="1" applyBorder="1" applyAlignment="1">
      <alignment horizontal="left" vertical="justify" wrapText="1"/>
    </xf>
    <xf numFmtId="0" fontId="13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justify" wrapText="1"/>
    </xf>
    <xf numFmtId="0" fontId="5" fillId="0" borderId="4" xfId="0" applyFont="1" applyBorder="1" applyAlignment="1">
      <alignment horizontal="justify" vertical="justify" wrapText="1"/>
    </xf>
    <xf numFmtId="0" fontId="5" fillId="0" borderId="3" xfId="0" applyFont="1" applyBorder="1" applyAlignment="1">
      <alignment horizontal="justify" vertical="justify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4"/>
  <sheetViews>
    <sheetView tabSelected="1" view="pageBreakPreview" zoomScaleNormal="100" zoomScaleSheetLayoutView="100" workbookViewId="0">
      <selection activeCell="D2" sqref="D2:F2"/>
    </sheetView>
  </sheetViews>
  <sheetFormatPr defaultColWidth="9.109375" defaultRowHeight="13.8" x14ac:dyDescent="0.3"/>
  <cols>
    <col min="1" max="1" width="4.33203125" style="1" customWidth="1"/>
    <col min="2" max="2" width="59.44140625" style="4" customWidth="1"/>
    <col min="3" max="3" width="6.88671875" style="1" customWidth="1"/>
    <col min="4" max="4" width="9.109375" style="3"/>
    <col min="5" max="5" width="9.109375" style="1"/>
    <col min="6" max="6" width="20.5546875" style="2" customWidth="1"/>
    <col min="7" max="16384" width="9.109375" style="1"/>
  </cols>
  <sheetData>
    <row r="1" spans="1:6" ht="15.6" x14ac:dyDescent="0.3">
      <c r="D1" s="31" t="s">
        <v>73</v>
      </c>
      <c r="E1" s="31"/>
      <c r="F1" s="31"/>
    </row>
    <row r="2" spans="1:6" ht="17.25" customHeight="1" x14ac:dyDescent="0.3">
      <c r="A2" s="19"/>
      <c r="D2" s="31" t="s">
        <v>74</v>
      </c>
      <c r="E2" s="31"/>
      <c r="F2" s="31"/>
    </row>
    <row r="3" spans="1:6" x14ac:dyDescent="0.3">
      <c r="A3" s="18"/>
    </row>
    <row r="4" spans="1:6" x14ac:dyDescent="0.3">
      <c r="A4" s="18"/>
    </row>
    <row r="5" spans="1:6" x14ac:dyDescent="0.3">
      <c r="A5" s="18"/>
    </row>
    <row r="6" spans="1:6" ht="20.399999999999999" x14ac:dyDescent="0.3">
      <c r="A6" s="32" t="s">
        <v>72</v>
      </c>
      <c r="B6" s="32"/>
      <c r="C6" s="32"/>
      <c r="D6" s="32"/>
      <c r="E6" s="32"/>
      <c r="F6" s="32"/>
    </row>
    <row r="7" spans="1:6" x14ac:dyDescent="0.3">
      <c r="A7" s="18" t="s">
        <v>71</v>
      </c>
    </row>
    <row r="8" spans="1:6" ht="42" customHeight="1" x14ac:dyDescent="0.3">
      <c r="A8" s="33" t="s">
        <v>70</v>
      </c>
      <c r="B8" s="33"/>
      <c r="C8" s="33"/>
      <c r="D8" s="33"/>
      <c r="E8" s="33"/>
      <c r="F8" s="33"/>
    </row>
    <row r="9" spans="1:6" ht="26.4" x14ac:dyDescent="0.3">
      <c r="A9" s="16" t="s">
        <v>69</v>
      </c>
      <c r="B9" s="16" t="s">
        <v>68</v>
      </c>
      <c r="C9" s="16" t="s">
        <v>67</v>
      </c>
      <c r="D9" s="17" t="s">
        <v>66</v>
      </c>
      <c r="E9" s="16" t="s">
        <v>65</v>
      </c>
      <c r="F9" s="15" t="s">
        <v>64</v>
      </c>
    </row>
    <row r="10" spans="1:6" x14ac:dyDescent="0.3">
      <c r="A10" s="12">
        <v>1</v>
      </c>
      <c r="B10" s="22" t="s">
        <v>63</v>
      </c>
      <c r="C10" s="23"/>
      <c r="D10" s="23"/>
      <c r="E10" s="23"/>
      <c r="F10" s="24"/>
    </row>
    <row r="11" spans="1:6" ht="41.4" x14ac:dyDescent="0.3">
      <c r="A11" s="10">
        <v>1</v>
      </c>
      <c r="B11" s="14" t="s">
        <v>62</v>
      </c>
      <c r="C11" s="10" t="s">
        <v>61</v>
      </c>
      <c r="D11" s="9">
        <v>0.32</v>
      </c>
      <c r="E11" s="8"/>
      <c r="F11" s="8">
        <f t="shared" ref="F11:F17" si="0">ROUND(D11*E11,2)</f>
        <v>0</v>
      </c>
    </row>
    <row r="12" spans="1:6" ht="41.4" x14ac:dyDescent="0.3">
      <c r="A12" s="10">
        <v>2</v>
      </c>
      <c r="B12" s="14" t="s">
        <v>60</v>
      </c>
      <c r="C12" s="10" t="s">
        <v>23</v>
      </c>
      <c r="D12" s="9">
        <v>415.28</v>
      </c>
      <c r="E12" s="8"/>
      <c r="F12" s="8">
        <f t="shared" si="0"/>
        <v>0</v>
      </c>
    </row>
    <row r="13" spans="1:6" ht="55.2" x14ac:dyDescent="0.3">
      <c r="A13" s="10">
        <v>3</v>
      </c>
      <c r="B13" s="14" t="s">
        <v>59</v>
      </c>
      <c r="C13" s="10" t="s">
        <v>18</v>
      </c>
      <c r="D13" s="9">
        <v>29.21</v>
      </c>
      <c r="E13" s="8"/>
      <c r="F13" s="8">
        <f t="shared" si="0"/>
        <v>0</v>
      </c>
    </row>
    <row r="14" spans="1:6" ht="27.6" x14ac:dyDescent="0.3">
      <c r="A14" s="10">
        <v>4</v>
      </c>
      <c r="B14" s="14" t="s">
        <v>58</v>
      </c>
      <c r="C14" s="10" t="s">
        <v>57</v>
      </c>
      <c r="D14" s="9">
        <v>0.05</v>
      </c>
      <c r="E14" s="8"/>
      <c r="F14" s="8">
        <f t="shared" si="0"/>
        <v>0</v>
      </c>
    </row>
    <row r="15" spans="1:6" ht="27.6" x14ac:dyDescent="0.3">
      <c r="A15" s="10">
        <v>5</v>
      </c>
      <c r="B15" s="14" t="s">
        <v>56</v>
      </c>
      <c r="C15" s="10" t="s">
        <v>14</v>
      </c>
      <c r="D15" s="9">
        <v>12.75</v>
      </c>
      <c r="E15" s="8"/>
      <c r="F15" s="8">
        <f t="shared" si="0"/>
        <v>0</v>
      </c>
    </row>
    <row r="16" spans="1:6" ht="27.6" x14ac:dyDescent="0.3">
      <c r="A16" s="10">
        <v>6</v>
      </c>
      <c r="B16" s="14" t="s">
        <v>55</v>
      </c>
      <c r="C16" s="10" t="s">
        <v>16</v>
      </c>
      <c r="D16" s="9">
        <v>6</v>
      </c>
      <c r="E16" s="8"/>
      <c r="F16" s="8">
        <f t="shared" si="0"/>
        <v>0</v>
      </c>
    </row>
    <row r="17" spans="1:6" x14ac:dyDescent="0.3">
      <c r="A17" s="10">
        <v>7</v>
      </c>
      <c r="B17" s="14" t="s">
        <v>54</v>
      </c>
      <c r="C17" s="10" t="s">
        <v>16</v>
      </c>
      <c r="D17" s="9">
        <v>1</v>
      </c>
      <c r="E17" s="8"/>
      <c r="F17" s="8">
        <f t="shared" si="0"/>
        <v>0</v>
      </c>
    </row>
    <row r="18" spans="1:6" x14ac:dyDescent="0.3">
      <c r="A18" s="20" t="s">
        <v>53</v>
      </c>
      <c r="B18" s="21"/>
      <c r="C18" s="21"/>
      <c r="D18" s="21"/>
      <c r="E18" s="21"/>
      <c r="F18" s="13">
        <f>SUM(F11:F17)</f>
        <v>0</v>
      </c>
    </row>
    <row r="19" spans="1:6" x14ac:dyDescent="0.3">
      <c r="A19" s="12">
        <v>2</v>
      </c>
      <c r="B19" s="22" t="s">
        <v>52</v>
      </c>
      <c r="C19" s="23"/>
      <c r="D19" s="23"/>
      <c r="E19" s="23"/>
      <c r="F19" s="24"/>
    </row>
    <row r="20" spans="1:6" ht="69" x14ac:dyDescent="0.3">
      <c r="A20" s="10">
        <v>8</v>
      </c>
      <c r="B20" s="14" t="s">
        <v>51</v>
      </c>
      <c r="C20" s="10" t="s">
        <v>18</v>
      </c>
      <c r="D20" s="9">
        <v>5.43</v>
      </c>
      <c r="E20" s="8"/>
      <c r="F20" s="8">
        <f>ROUND(D20*E20,2)</f>
        <v>0</v>
      </c>
    </row>
    <row r="21" spans="1:6" ht="55.2" x14ac:dyDescent="0.3">
      <c r="A21" s="10">
        <v>9</v>
      </c>
      <c r="B21" s="14" t="s">
        <v>50</v>
      </c>
      <c r="C21" s="10" t="s">
        <v>18</v>
      </c>
      <c r="D21" s="9">
        <v>501.54</v>
      </c>
      <c r="E21" s="8"/>
      <c r="F21" s="8">
        <f>ROUND(D21*E21,2)</f>
        <v>0</v>
      </c>
    </row>
    <row r="22" spans="1:6" ht="41.4" x14ac:dyDescent="0.3">
      <c r="A22" s="10">
        <v>10</v>
      </c>
      <c r="B22" s="14" t="s">
        <v>49</v>
      </c>
      <c r="C22" s="10" t="s">
        <v>18</v>
      </c>
      <c r="D22" s="9">
        <v>501.54</v>
      </c>
      <c r="E22" s="8"/>
      <c r="F22" s="8">
        <f>ROUND(D22*E22,2)</f>
        <v>0</v>
      </c>
    </row>
    <row r="23" spans="1:6" ht="27.6" x14ac:dyDescent="0.3">
      <c r="A23" s="10">
        <v>11</v>
      </c>
      <c r="B23" s="14" t="s">
        <v>48</v>
      </c>
      <c r="C23" s="10" t="s">
        <v>18</v>
      </c>
      <c r="D23" s="9">
        <v>5.43</v>
      </c>
      <c r="E23" s="8"/>
      <c r="F23" s="8">
        <f>ROUND(D23*E23,2)</f>
        <v>0</v>
      </c>
    </row>
    <row r="24" spans="1:6" ht="33" customHeight="1" x14ac:dyDescent="0.3">
      <c r="A24" s="10">
        <v>12</v>
      </c>
      <c r="B24" s="14" t="s">
        <v>47</v>
      </c>
      <c r="C24" s="10" t="s">
        <v>46</v>
      </c>
      <c r="D24" s="9">
        <v>123.11</v>
      </c>
      <c r="E24" s="8"/>
      <c r="F24" s="8">
        <f>ROUND(D24*E24,2)</f>
        <v>0</v>
      </c>
    </row>
    <row r="25" spans="1:6" x14ac:dyDescent="0.3">
      <c r="A25" s="20" t="s">
        <v>45</v>
      </c>
      <c r="B25" s="21"/>
      <c r="C25" s="21"/>
      <c r="D25" s="21"/>
      <c r="E25" s="21"/>
      <c r="F25" s="13">
        <f>SUM(F20:F24)</f>
        <v>0</v>
      </c>
    </row>
    <row r="26" spans="1:6" x14ac:dyDescent="0.3">
      <c r="A26" s="12">
        <v>3</v>
      </c>
      <c r="B26" s="22" t="s">
        <v>44</v>
      </c>
      <c r="C26" s="23"/>
      <c r="D26" s="23"/>
      <c r="E26" s="23"/>
      <c r="F26" s="24"/>
    </row>
    <row r="27" spans="1:6" ht="41.4" x14ac:dyDescent="0.3">
      <c r="A27" s="10">
        <v>13</v>
      </c>
      <c r="B27" s="14" t="s">
        <v>43</v>
      </c>
      <c r="C27" s="10" t="s">
        <v>23</v>
      </c>
      <c r="D27" s="9">
        <v>458.66</v>
      </c>
      <c r="E27" s="8"/>
      <c r="F27" s="8">
        <f>ROUND(D27*E27,2)</f>
        <v>0</v>
      </c>
    </row>
    <row r="28" spans="1:6" x14ac:dyDescent="0.3">
      <c r="A28" s="20" t="s">
        <v>42</v>
      </c>
      <c r="B28" s="21"/>
      <c r="C28" s="21"/>
      <c r="D28" s="21"/>
      <c r="E28" s="21"/>
      <c r="F28" s="13">
        <f>SUM(F27)</f>
        <v>0</v>
      </c>
    </row>
    <row r="29" spans="1:6" ht="15" customHeight="1" x14ac:dyDescent="0.3">
      <c r="A29" s="12">
        <v>4</v>
      </c>
      <c r="B29" s="22" t="s">
        <v>41</v>
      </c>
      <c r="C29" s="23"/>
      <c r="D29" s="23"/>
      <c r="E29" s="23"/>
      <c r="F29" s="24"/>
    </row>
    <row r="30" spans="1:6" ht="64.5" customHeight="1" x14ac:dyDescent="0.3">
      <c r="A30" s="10">
        <v>14</v>
      </c>
      <c r="B30" s="14" t="s">
        <v>40</v>
      </c>
      <c r="C30" s="10" t="s">
        <v>23</v>
      </c>
      <c r="D30" s="9">
        <v>1221.68</v>
      </c>
      <c r="E30" s="8"/>
      <c r="F30" s="8">
        <f>ROUND(D30*E30,2)</f>
        <v>0</v>
      </c>
    </row>
    <row r="31" spans="1:6" ht="58.5" customHeight="1" x14ac:dyDescent="0.3">
      <c r="A31" s="10">
        <v>15</v>
      </c>
      <c r="B31" s="14" t="s">
        <v>39</v>
      </c>
      <c r="C31" s="10" t="s">
        <v>23</v>
      </c>
      <c r="D31" s="9">
        <v>81.180000000000007</v>
      </c>
      <c r="E31" s="8"/>
      <c r="F31" s="8">
        <f>ROUND(D31*E31,2)</f>
        <v>0</v>
      </c>
    </row>
    <row r="32" spans="1:6" ht="55.2" x14ac:dyDescent="0.3">
      <c r="A32" s="10">
        <v>16</v>
      </c>
      <c r="B32" s="14" t="s">
        <v>38</v>
      </c>
      <c r="C32" s="10" t="s">
        <v>23</v>
      </c>
      <c r="D32" s="9">
        <v>1221.68</v>
      </c>
      <c r="E32" s="8"/>
      <c r="F32" s="8">
        <f>ROUND(D32*E32,2)</f>
        <v>0</v>
      </c>
    </row>
    <row r="33" spans="1:6" x14ac:dyDescent="0.3">
      <c r="A33" s="20" t="s">
        <v>37</v>
      </c>
      <c r="B33" s="21"/>
      <c r="C33" s="21"/>
      <c r="D33" s="21"/>
      <c r="E33" s="21"/>
      <c r="F33" s="13">
        <f>SUM(F30:F32)</f>
        <v>0</v>
      </c>
    </row>
    <row r="34" spans="1:6" x14ac:dyDescent="0.3">
      <c r="A34" s="12">
        <v>5</v>
      </c>
      <c r="B34" s="25" t="s">
        <v>36</v>
      </c>
      <c r="C34" s="26"/>
      <c r="D34" s="26"/>
      <c r="E34" s="26"/>
      <c r="F34" s="27"/>
    </row>
    <row r="35" spans="1:6" ht="27.6" x14ac:dyDescent="0.3">
      <c r="A35" s="10">
        <v>17</v>
      </c>
      <c r="B35" s="14" t="s">
        <v>35</v>
      </c>
      <c r="C35" s="10" t="s">
        <v>23</v>
      </c>
      <c r="D35" s="9">
        <v>1170</v>
      </c>
      <c r="E35" s="8"/>
      <c r="F35" s="8">
        <f>ROUND(D35*E35,2)</f>
        <v>0</v>
      </c>
    </row>
    <row r="36" spans="1:6" ht="27.6" x14ac:dyDescent="0.3">
      <c r="A36" s="10">
        <v>18</v>
      </c>
      <c r="B36" s="14" t="s">
        <v>34</v>
      </c>
      <c r="C36" s="10" t="s">
        <v>23</v>
      </c>
      <c r="D36" s="9">
        <v>1170</v>
      </c>
      <c r="E36" s="8"/>
      <c r="F36" s="8">
        <f>ROUND(D36*E36,2)</f>
        <v>0</v>
      </c>
    </row>
    <row r="37" spans="1:6" ht="69" x14ac:dyDescent="0.3">
      <c r="A37" s="10">
        <v>19</v>
      </c>
      <c r="B37" s="14" t="s">
        <v>33</v>
      </c>
      <c r="C37" s="10" t="s">
        <v>23</v>
      </c>
      <c r="D37" s="9">
        <v>1170</v>
      </c>
      <c r="E37" s="8"/>
      <c r="F37" s="8">
        <f>ROUND(D37*E37,2)</f>
        <v>0</v>
      </c>
    </row>
    <row r="38" spans="1:6" x14ac:dyDescent="0.3">
      <c r="A38" s="20" t="s">
        <v>32</v>
      </c>
      <c r="B38" s="21"/>
      <c r="C38" s="21"/>
      <c r="D38" s="21"/>
      <c r="E38" s="21"/>
      <c r="F38" s="13">
        <f>SUM(F35:F37)</f>
        <v>0</v>
      </c>
    </row>
    <row r="39" spans="1:6" x14ac:dyDescent="0.3">
      <c r="A39" s="12">
        <v>6</v>
      </c>
      <c r="B39" s="25" t="s">
        <v>31</v>
      </c>
      <c r="C39" s="26"/>
      <c r="D39" s="26"/>
      <c r="E39" s="26"/>
      <c r="F39" s="27"/>
    </row>
    <row r="40" spans="1:6" ht="55.2" x14ac:dyDescent="0.3">
      <c r="A40" s="10">
        <v>20</v>
      </c>
      <c r="B40" s="11" t="s">
        <v>30</v>
      </c>
      <c r="C40" s="10" t="s">
        <v>23</v>
      </c>
      <c r="D40" s="9">
        <v>432.77</v>
      </c>
      <c r="E40" s="8"/>
      <c r="F40" s="8">
        <f>ROUND(D40*E40,2)</f>
        <v>0</v>
      </c>
    </row>
    <row r="41" spans="1:6" ht="55.2" x14ac:dyDescent="0.3">
      <c r="A41" s="10">
        <v>21</v>
      </c>
      <c r="B41" s="11" t="s">
        <v>29</v>
      </c>
      <c r="C41" s="10" t="s">
        <v>23</v>
      </c>
      <c r="D41" s="9">
        <v>81.180000000000007</v>
      </c>
      <c r="E41" s="8"/>
      <c r="F41" s="8">
        <f>ROUND(D41*E41,2)</f>
        <v>0</v>
      </c>
    </row>
    <row r="42" spans="1:6" x14ac:dyDescent="0.3">
      <c r="A42" s="20" t="s">
        <v>28</v>
      </c>
      <c r="B42" s="21"/>
      <c r="C42" s="21"/>
      <c r="D42" s="21"/>
      <c r="E42" s="21"/>
      <c r="F42" s="13">
        <f>SUM(F40:F41)</f>
        <v>0</v>
      </c>
    </row>
    <row r="43" spans="1:6" x14ac:dyDescent="0.3">
      <c r="A43" s="12">
        <v>7</v>
      </c>
      <c r="B43" s="34" t="s">
        <v>27</v>
      </c>
      <c r="C43" s="35"/>
      <c r="D43" s="35"/>
      <c r="E43" s="35"/>
      <c r="F43" s="36"/>
    </row>
    <row r="44" spans="1:6" ht="41.4" x14ac:dyDescent="0.3">
      <c r="A44" s="10">
        <v>22</v>
      </c>
      <c r="B44" s="11" t="s">
        <v>26</v>
      </c>
      <c r="C44" s="10" t="s">
        <v>18</v>
      </c>
      <c r="D44" s="9">
        <v>12.31</v>
      </c>
      <c r="E44" s="8"/>
      <c r="F44" s="8">
        <f>ROUND(D44*E44,2)</f>
        <v>0</v>
      </c>
    </row>
    <row r="45" spans="1:6" ht="27.6" x14ac:dyDescent="0.3">
      <c r="A45" s="10">
        <v>23</v>
      </c>
      <c r="B45" s="11" t="s">
        <v>25</v>
      </c>
      <c r="C45" s="10" t="s">
        <v>23</v>
      </c>
      <c r="D45" s="9">
        <v>123.11</v>
      </c>
      <c r="E45" s="8"/>
      <c r="F45" s="8">
        <f>ROUND(D45*E45,2)</f>
        <v>0</v>
      </c>
    </row>
    <row r="46" spans="1:6" ht="27.6" x14ac:dyDescent="0.3">
      <c r="A46" s="10">
        <v>24</v>
      </c>
      <c r="B46" s="11" t="s">
        <v>24</v>
      </c>
      <c r="C46" s="10" t="s">
        <v>23</v>
      </c>
      <c r="D46" s="9">
        <v>123.11</v>
      </c>
      <c r="E46" s="8"/>
      <c r="F46" s="8">
        <f>ROUND(D46*E46,2)</f>
        <v>0</v>
      </c>
    </row>
    <row r="47" spans="1:6" x14ac:dyDescent="0.3">
      <c r="A47" s="20" t="s">
        <v>22</v>
      </c>
      <c r="B47" s="21"/>
      <c r="C47" s="21"/>
      <c r="D47" s="21"/>
      <c r="E47" s="21"/>
      <c r="F47" s="13">
        <f>SUM(F44:F46)</f>
        <v>0</v>
      </c>
    </row>
    <row r="48" spans="1:6" x14ac:dyDescent="0.3">
      <c r="A48" s="12">
        <v>8</v>
      </c>
      <c r="B48" s="28" t="s">
        <v>21</v>
      </c>
      <c r="C48" s="29"/>
      <c r="D48" s="29"/>
      <c r="E48" s="29"/>
      <c r="F48" s="30"/>
    </row>
    <row r="49" spans="1:6" ht="27.6" x14ac:dyDescent="0.3">
      <c r="A49" s="10">
        <v>25</v>
      </c>
      <c r="B49" s="11" t="s">
        <v>20</v>
      </c>
      <c r="C49" s="10" t="s">
        <v>18</v>
      </c>
      <c r="D49" s="9">
        <v>0.5</v>
      </c>
      <c r="E49" s="8"/>
      <c r="F49" s="8">
        <f t="shared" ref="F49:F54" si="1">ROUND(D49*E49,2)</f>
        <v>0</v>
      </c>
    </row>
    <row r="50" spans="1:6" ht="27.6" x14ac:dyDescent="0.3">
      <c r="A50" s="10">
        <v>26</v>
      </c>
      <c r="B50" s="11" t="s">
        <v>19</v>
      </c>
      <c r="C50" s="10" t="s">
        <v>18</v>
      </c>
      <c r="D50" s="9">
        <v>0.24</v>
      </c>
      <c r="E50" s="8"/>
      <c r="F50" s="8">
        <f t="shared" si="1"/>
        <v>0</v>
      </c>
    </row>
    <row r="51" spans="1:6" ht="27.6" x14ac:dyDescent="0.3">
      <c r="A51" s="10">
        <v>27</v>
      </c>
      <c r="B51" s="11" t="s">
        <v>17</v>
      </c>
      <c r="C51" s="10" t="s">
        <v>16</v>
      </c>
      <c r="D51" s="9">
        <v>1</v>
      </c>
      <c r="E51" s="8"/>
      <c r="F51" s="8">
        <f t="shared" si="1"/>
        <v>0</v>
      </c>
    </row>
    <row r="52" spans="1:6" ht="41.4" x14ac:dyDescent="0.3">
      <c r="A52" s="10">
        <v>28</v>
      </c>
      <c r="B52" s="11" t="s">
        <v>15</v>
      </c>
      <c r="C52" s="10" t="s">
        <v>14</v>
      </c>
      <c r="D52" s="9">
        <v>3</v>
      </c>
      <c r="E52" s="8"/>
      <c r="F52" s="8">
        <f t="shared" si="1"/>
        <v>0</v>
      </c>
    </row>
    <row r="53" spans="1:6" ht="27.6" x14ac:dyDescent="0.3">
      <c r="A53" s="10">
        <v>29</v>
      </c>
      <c r="B53" s="11" t="s">
        <v>13</v>
      </c>
      <c r="C53" s="10" t="s">
        <v>6</v>
      </c>
      <c r="D53" s="9">
        <v>1</v>
      </c>
      <c r="E53" s="8"/>
      <c r="F53" s="8">
        <f t="shared" si="1"/>
        <v>0</v>
      </c>
    </row>
    <row r="54" spans="1:6" ht="27.6" x14ac:dyDescent="0.3">
      <c r="A54" s="10">
        <v>30</v>
      </c>
      <c r="B54" s="11" t="s">
        <v>12</v>
      </c>
      <c r="C54" s="10" t="s">
        <v>6</v>
      </c>
      <c r="D54" s="9">
        <v>3</v>
      </c>
      <c r="E54" s="8"/>
      <c r="F54" s="8">
        <f t="shared" si="1"/>
        <v>0</v>
      </c>
    </row>
    <row r="55" spans="1:6" x14ac:dyDescent="0.3">
      <c r="A55" s="20" t="s">
        <v>11</v>
      </c>
      <c r="B55" s="21"/>
      <c r="C55" s="21"/>
      <c r="D55" s="21"/>
      <c r="E55" s="21"/>
      <c r="F55" s="13">
        <f>SUM(F49:F54)</f>
        <v>0</v>
      </c>
    </row>
    <row r="56" spans="1:6" x14ac:dyDescent="0.3">
      <c r="A56" s="12">
        <v>9</v>
      </c>
      <c r="B56" s="28" t="s">
        <v>10</v>
      </c>
      <c r="C56" s="29"/>
      <c r="D56" s="29"/>
      <c r="E56" s="29"/>
      <c r="F56" s="30"/>
    </row>
    <row r="57" spans="1:6" x14ac:dyDescent="0.3">
      <c r="A57" s="10">
        <v>31</v>
      </c>
      <c r="B57" s="11" t="s">
        <v>9</v>
      </c>
      <c r="C57" s="10" t="s">
        <v>6</v>
      </c>
      <c r="D57" s="9">
        <v>6</v>
      </c>
      <c r="E57" s="8"/>
      <c r="F57" s="8">
        <f>ROUND(D57*E57,2)</f>
        <v>0</v>
      </c>
    </row>
    <row r="58" spans="1:6" ht="27.6" x14ac:dyDescent="0.3">
      <c r="A58" s="10">
        <v>32</v>
      </c>
      <c r="B58" s="11" t="s">
        <v>8</v>
      </c>
      <c r="C58" s="10" t="s">
        <v>6</v>
      </c>
      <c r="D58" s="9">
        <v>8</v>
      </c>
      <c r="E58" s="8"/>
      <c r="F58" s="8">
        <f>ROUND(D58*E58,2)</f>
        <v>0</v>
      </c>
    </row>
    <row r="59" spans="1:6" x14ac:dyDescent="0.3">
      <c r="A59" s="10">
        <v>33</v>
      </c>
      <c r="B59" s="11" t="s">
        <v>7</v>
      </c>
      <c r="C59" s="10" t="s">
        <v>6</v>
      </c>
      <c r="D59" s="9">
        <v>1</v>
      </c>
      <c r="E59" s="8"/>
      <c r="F59" s="8">
        <f>ROUND(D59*E59,2)</f>
        <v>0</v>
      </c>
    </row>
    <row r="60" spans="1:6" x14ac:dyDescent="0.3">
      <c r="A60" s="20" t="s">
        <v>5</v>
      </c>
      <c r="B60" s="21"/>
      <c r="C60" s="21"/>
      <c r="D60" s="21"/>
      <c r="E60" s="39"/>
      <c r="F60" s="7">
        <f>SUM(F57:F59)</f>
        <v>0</v>
      </c>
    </row>
    <row r="61" spans="1:6" ht="26.25" customHeight="1" x14ac:dyDescent="0.3">
      <c r="A61" s="40" t="s">
        <v>4</v>
      </c>
      <c r="B61" s="40"/>
      <c r="C61" s="40"/>
      <c r="D61" s="40"/>
      <c r="E61" s="40"/>
      <c r="F61" s="6">
        <f>SUM(F18,F25,F28,F33,F38,F42,F47,F55,F60 )</f>
        <v>0</v>
      </c>
    </row>
    <row r="62" spans="1:6" ht="24.75" customHeight="1" x14ac:dyDescent="0.3">
      <c r="A62" s="40" t="s">
        <v>3</v>
      </c>
      <c r="B62" s="40"/>
      <c r="C62" s="40"/>
      <c r="D62" s="40"/>
      <c r="E62" s="40"/>
      <c r="F62" s="5">
        <f>ROUND(F61*0.23,2)</f>
        <v>0</v>
      </c>
    </row>
    <row r="63" spans="1:6" ht="27.75" customHeight="1" x14ac:dyDescent="0.3">
      <c r="A63" s="40" t="s">
        <v>2</v>
      </c>
      <c r="B63" s="40"/>
      <c r="C63" s="40"/>
      <c r="D63" s="40"/>
      <c r="E63" s="40"/>
      <c r="F63" s="5">
        <f>F61+F62</f>
        <v>0</v>
      </c>
    </row>
    <row r="68" spans="2:6" x14ac:dyDescent="0.3">
      <c r="C68" s="37" t="s">
        <v>1</v>
      </c>
      <c r="D68" s="38"/>
      <c r="E68" s="38"/>
      <c r="F68" s="38"/>
    </row>
    <row r="69" spans="2:6" x14ac:dyDescent="0.3">
      <c r="C69" s="38"/>
      <c r="D69" s="38"/>
      <c r="E69" s="38"/>
      <c r="F69" s="38"/>
    </row>
    <row r="70" spans="2:6" x14ac:dyDescent="0.3">
      <c r="C70" s="38"/>
      <c r="D70" s="38"/>
      <c r="E70" s="38"/>
      <c r="F70" s="38"/>
    </row>
    <row r="74" spans="2:6" x14ac:dyDescent="0.3">
      <c r="B74" s="4" t="s">
        <v>0</v>
      </c>
    </row>
  </sheetData>
  <mergeCells count="26">
    <mergeCell ref="C68:F70"/>
    <mergeCell ref="A55:E55"/>
    <mergeCell ref="B56:F56"/>
    <mergeCell ref="A60:E60"/>
    <mergeCell ref="A61:E61"/>
    <mergeCell ref="A62:E62"/>
    <mergeCell ref="A63:E63"/>
    <mergeCell ref="B39:F39"/>
    <mergeCell ref="B48:F48"/>
    <mergeCell ref="D1:F1"/>
    <mergeCell ref="D2:F2"/>
    <mergeCell ref="B10:F10"/>
    <mergeCell ref="A18:E18"/>
    <mergeCell ref="B19:F19"/>
    <mergeCell ref="A25:E25"/>
    <mergeCell ref="A6:F6"/>
    <mergeCell ref="A8:F8"/>
    <mergeCell ref="B26:F26"/>
    <mergeCell ref="A42:E42"/>
    <mergeCell ref="B43:F43"/>
    <mergeCell ref="A47:E47"/>
    <mergeCell ref="A28:E28"/>
    <mergeCell ref="B29:F29"/>
    <mergeCell ref="A33:E33"/>
    <mergeCell ref="B34:F34"/>
    <mergeCell ref="A38:E38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  <rowBreaks count="1" manualBreakCount="1">
    <brk id="3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2.5</vt:lpstr>
      <vt:lpstr>'Zał. Nr 2.5'!Obszar_wydruku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Dominika Łada</dc:creator>
  <cp:lastModifiedBy>Grażynka</cp:lastModifiedBy>
  <dcterms:created xsi:type="dcterms:W3CDTF">2020-02-25T10:03:07Z</dcterms:created>
  <dcterms:modified xsi:type="dcterms:W3CDTF">2020-02-25T10:28:48Z</dcterms:modified>
</cp:coreProperties>
</file>